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下水道課\⑤生活排水係（共有）\★【庁内】通知・回答★\【財政課】\R6\R7.1.28公営企業に係る経営比較分析表（令和４年度決算）の分析等について（依頼）\提出\"/>
    </mc:Choice>
  </mc:AlternateContent>
  <workbookProtection workbookAlgorithmName="SHA-512" workbookHashValue="c9zGj/YzwyQNX3fjI4qCtzmGSNYoScB5dPU0NU3c8XGFhHcQggjx1k8f6amlcnCf4s9ae/HBIRxmGcU2vAsRtA==" workbookSaltValue="cQOKG7wrVRB/e9yZupjUfA==" workbookSpinCount="100000" lockStructure="1"/>
  <bookViews>
    <workbookView xWindow="0" yWindow="0" windowWidth="19200" windowHeight="65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<sst xmlns="http://schemas.openxmlformats.org/spreadsheetml/2006/main" count="247" uniqueCount="122">
  <si>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</si>
  <si>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</si>
  <si>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</si>
  <si>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</si>
  <si>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</si>
  <si>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</si>
  <si>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</si>
  <si>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</si>
  <si>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</si>
  <si>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</si>
  <si>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</si>
  <si>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</si>
  <si>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</si>
  <si>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</si>
  <si>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</si>
  <si>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</si>
  <si>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</si>
  <si>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</si>
  <si>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</si>
  <si>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</si>
  <si>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</si>
  <si>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</si>
  <si>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</si>
  <si>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</si>
  <si>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</si>
  <si>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</si>
  <si>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</si>
  <si>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</si>
  <si>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</si>
  <si>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</si>
  <si>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</si>
  <si>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</si>
  <si>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</si>
  <si>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</si>
  <si>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</si>
  <si>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</si>
  <si>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</si>
  <si>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</si>
  <si>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</si>
  <si>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</si>
  <si>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</si>
  <si>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</si>
  <si>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</si>
  <si>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</si>
  <si>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</si>
  <si>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</si>
  <si>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</si>
  <si>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</si>
  <si>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</si>
  <si>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</si>
  <si>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</si>
  <si>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</si>
  <si>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</si>
  <si>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</si>
  <si>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</si>
  <si>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</si>
  <si>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</si>
  <si>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</si>
  <si>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</si>
  <si>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</si>
  <si>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</si>
  <si>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</si>
  <si>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</si>
  <si>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</si>
  <si>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</si>
  <si>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</si>
  <si>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</si>
  <si>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</si>
  <si>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</si>
  <si>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</si>
  <si>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</si>
  <si>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</si>
  <si>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</si>
  <si>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</si>
  <si>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</si>
  <si>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</si>
  <si>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</si>
  <si>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</si>
  <si>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</si>
  <si>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</si>
  <si>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</si>
  <si>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</si>
  <si>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</si>
  <si>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</si>
  <si>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</si>
  <si>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</si>
  <si>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</si>
  <si>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</si>
  <si>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</si>
  <si>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</si>
  <si>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</si>
  <si>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</si>
  <si>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</si>
  <si>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</si>
  <si>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</si>
  <si>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</si>
  <si>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</si>
  <si>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</si>
  <si>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</si>
  <si>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</si>
  <si>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</si>
  <si>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</si>
  <si>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</si>
  <si>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</si>
  <si>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</si>
  <si>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</si>
  <si>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</si>
  <si>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</si>
  <si>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</si>
  <si>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</si>
  <si>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</si>
  <si>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</si>
  <si>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</si>
  <si>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</si>
  <si>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</si>
  <si>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</si>
  <si>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</si>
  <si>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</si>
  <si>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</si>
  <si>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市町村設置型浄化槽については、平成21年度で新規設置を終了しており、現存する施設の維持管理が事業の主な内容となっている。人口減少及び空家の増加による収益減及び委託料等支出の増額により収益的収支比率は減少となっている。
　新規加入が無く人口減少により料金収入が減少していることから経費回収率については年々減少傾向となっている。
　上記と同理由から汚水処理原価が増加傾向となっている。
　施設利用率については、人口減少により減少傾向である。
　人口減少などで使用料収入だけでは賄いきれない状況にあることから、一般会計の繰出金に頼っている状況である。
　</t>
    <rPh sb="65" eb="66">
      <t>オヨ</t>
    </rPh>
    <rPh sb="70" eb="72">
      <t>ゾウカ</t>
    </rPh>
    <rPh sb="75" eb="77">
      <t>シュウエキ</t>
    </rPh>
    <rPh sb="78" eb="79">
      <t>オヨ</t>
    </rPh>
    <rPh sb="80" eb="83">
      <t>イタクリョウ</t>
    </rPh>
    <rPh sb="83" eb="84">
      <t>トウ</t>
    </rPh>
    <rPh sb="84" eb="86">
      <t>シシュツ</t>
    </rPh>
    <rPh sb="87" eb="89">
      <t>ゾウガク</t>
    </rPh>
    <rPh sb="100" eb="102">
      <t>ゲンショウ</t>
    </rPh>
    <rPh sb="130" eb="132">
      <t>ゲンショウ</t>
    </rPh>
    <rPh sb="150" eb="152">
      <t>ネンネン</t>
    </rPh>
    <rPh sb="152" eb="154">
      <t>ゲンショウ</t>
    </rPh>
    <rPh sb="154" eb="156">
      <t>ケイコウ</t>
    </rPh>
    <rPh sb="165" eb="167">
      <t>ジョウキ</t>
    </rPh>
    <rPh sb="168" eb="171">
      <t>ドウリユウ</t>
    </rPh>
    <rPh sb="174" eb="175">
      <t>スイ</t>
    </rPh>
    <rPh sb="211" eb="213">
      <t>ゲンショウ</t>
    </rPh>
    <rPh sb="213" eb="215">
      <t>ケイコウ</t>
    </rPh>
    <rPh sb="265" eb="266">
      <t>タヨ</t>
    </rPh>
    <rPh sb="270" eb="272">
      <t>ジョウキョウ</t>
    </rPh>
    <phoneticPr fontId="4"/>
  </si>
  <si>
    <t>　浄化槽本体の経年劣化による破損等については、維持管理業者からの報告を受け修繕で対応している。</t>
    <phoneticPr fontId="4"/>
  </si>
  <si>
    <t>　浄化槽の使用料の滞納対策強化および経常経費の徹底した削減に努め、効率的な資金管理を図る。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</si>
</sst>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CC-4CBA-9610-5B8A439574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CC-4CBA-9610-5B8A439574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37.950000000000003</c:v>
                </c:pt>
                <c:pt idx="1">
                  <c:v>36.97</c:v>
                </c:pt>
                <c:pt idx="2">
                  <c:v>35.26</c:v>
                </c:pt>
                <c:pt idx="3">
                  <c:v>33.97</c:v>
                </c:pt>
                <c:pt idx="4">
                  <c:v>32.549999999999997</c:v>
                </c:pt>
              </c:numCache>
            </c:numRef>
          </c:val>
          <c:extLst>
            <c:ext xmlns:c16="http://schemas.microsoft.com/office/drawing/2014/chart" uri="{C3380CC4-5D6E-409C-BE32-E72D297353CC}">
              <c16:uniqueId val="{00000000-C924-47B9-AF1E-52C5CFD0A5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59.64</c:v>
                </c:pt>
                <c:pt idx="1">
                  <c:v>58.19</c:v>
                </c:pt>
                <c:pt idx="2">
                  <c:v>56.52</c:v>
                </c:pt>
                <c:pt idx="3">
                  <c:v>88.45</c:v>
                </c:pt>
                <c:pt idx="4">
                  <c:v>54.08</c:v>
                </c:pt>
              </c:numCache>
            </c:numRef>
          </c:val>
          <c:smooth val="0"/>
          <c:extLst>
            <c:ext xmlns:c16="http://schemas.microsoft.com/office/drawing/2014/chart" uri="{C3380CC4-5D6E-409C-BE32-E72D297353CC}">
              <c16:uniqueId val="{00000001-C924-47B9-AF1E-52C5CFD0A5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99.89</c:v>
                </c:pt>
                <c:pt idx="1">
                  <c:v>100</c:v>
                </c:pt>
                <c:pt idx="2">
                  <c:v>100</c:v>
                </c:pt>
                <c:pt idx="3">
                  <c:v>100</c:v>
                </c:pt>
                <c:pt idx="4">
                  <c:v>100</c:v>
                </c:pt>
              </c:numCache>
            </c:numRef>
          </c:val>
          <c:extLst>
            <c:ext xmlns:c16="http://schemas.microsoft.com/office/drawing/2014/chart" uri="{C3380CC4-5D6E-409C-BE32-E72D297353CC}">
              <c16:uniqueId val="{00000000-A52F-4F3B-A782-2DFC3B725FC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90.63</c:v>
                </c:pt>
                <c:pt idx="1">
                  <c:v>87.8</c:v>
                </c:pt>
                <c:pt idx="2">
                  <c:v>88.43</c:v>
                </c:pt>
                <c:pt idx="3">
                  <c:v>90.34</c:v>
                </c:pt>
                <c:pt idx="4">
                  <c:v>90.57</c:v>
                </c:pt>
              </c:numCache>
            </c:numRef>
          </c:val>
          <c:smooth val="0"/>
          <c:extLst>
            <c:ext xmlns:c16="http://schemas.microsoft.com/office/drawing/2014/chart" uri="{C3380CC4-5D6E-409C-BE32-E72D297353CC}">
              <c16:uniqueId val="{00000001-A52F-4F3B-A782-2DFC3B725FC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100.78</c:v>
                </c:pt>
                <c:pt idx="1">
                  <c:v>101.52</c:v>
                </c:pt>
                <c:pt idx="2">
                  <c:v>99.16</c:v>
                </c:pt>
                <c:pt idx="3">
                  <c:v>98.68</c:v>
                </c:pt>
                <c:pt idx="4">
                  <c:v>95.81</c:v>
                </c:pt>
              </c:numCache>
            </c:numRef>
          </c:val>
          <c:extLst>
            <c:ext xmlns:c16="http://schemas.microsoft.com/office/drawing/2014/chart" uri="{C3380CC4-5D6E-409C-BE32-E72D297353CC}">
              <c16:uniqueId val="{00000000-0A76-424D-8EAD-ECB2C5E13F9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6-424D-8EAD-ECB2C5E13F9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FE-4E5B-AFB8-5D7C9519EF3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FE-4E5B-AFB8-5D7C9519EF3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42-481A-8ED3-865F074936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42-481A-8ED3-865F074936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23-489F-9958-58D42BC74F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23-489F-9958-58D42BC74F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B5-4E85-86B2-B7F9BA2C33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B5-4E85-86B2-B7F9BA2C33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325.82</c:v>
                </c:pt>
                <c:pt idx="1">
                  <c:v>320.86</c:v>
                </c:pt>
                <c:pt idx="2">
                  <c:v>312.95999999999998</c:v>
                </c:pt>
                <c:pt idx="3">
                  <c:v>309.62</c:v>
                </c:pt>
                <c:pt idx="4">
                  <c:v>313.44</c:v>
                </c:pt>
              </c:numCache>
            </c:numRef>
          </c:val>
          <c:extLst>
            <c:ext xmlns:c16="http://schemas.microsoft.com/office/drawing/2014/chart" uri="{C3380CC4-5D6E-409C-BE32-E72D297353CC}">
              <c16:uniqueId val="{00000000-BDA4-4F0B-AB29-84E078631F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270.57</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BDA4-4F0B-AB29-84E078631F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58.29</c:v>
                </c:pt>
                <c:pt idx="1">
                  <c:v>57.16</c:v>
                </c:pt>
                <c:pt idx="2">
                  <c:v>54.68</c:v>
                </c:pt>
                <c:pt idx="3">
                  <c:v>49.9</c:v>
                </c:pt>
                <c:pt idx="4">
                  <c:v>46.13</c:v>
                </c:pt>
              </c:numCache>
            </c:numRef>
          </c:val>
          <c:extLst>
            <c:ext xmlns:c16="http://schemas.microsoft.com/office/drawing/2014/chart" uri="{C3380CC4-5D6E-409C-BE32-E72D297353CC}">
              <c16:uniqueId val="{00000000-1D24-449B-988A-B1B02D629F0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62.5</c:v>
                </c:pt>
                <c:pt idx="1">
                  <c:v>60.59</c:v>
                </c:pt>
                <c:pt idx="2">
                  <c:v>60</c:v>
                </c:pt>
                <c:pt idx="3">
                  <c:v>59.01</c:v>
                </c:pt>
                <c:pt idx="4">
                  <c:v>56.06</c:v>
                </c:pt>
              </c:numCache>
            </c:numRef>
          </c:val>
          <c:smooth val="0"/>
          <c:extLst>
            <c:ext xmlns:c16="http://schemas.microsoft.com/office/drawing/2014/chart" uri="{C3380CC4-5D6E-409C-BE32-E72D297353CC}">
              <c16:uniqueId val="{00000001-1D24-449B-988A-B1B02D629F0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292.64</c:v>
                </c:pt>
                <c:pt idx="1">
                  <c:v>299.22000000000003</c:v>
                </c:pt>
                <c:pt idx="2">
                  <c:v>318.07</c:v>
                </c:pt>
                <c:pt idx="3">
                  <c:v>346.51</c:v>
                </c:pt>
                <c:pt idx="4">
                  <c:v>374.17</c:v>
                </c:pt>
              </c:numCache>
            </c:numRef>
          </c:val>
          <c:extLst>
            <c:ext xmlns:c16="http://schemas.microsoft.com/office/drawing/2014/chart" uri="{C3380CC4-5D6E-409C-BE32-E72D297353CC}">
              <c16:uniqueId val="{00000000-7ED0-435E-A497-2C2CF21A611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269.33</c:v>
                </c:pt>
                <c:pt idx="1">
                  <c:v>280.23</c:v>
                </c:pt>
                <c:pt idx="2">
                  <c:v>282.70999999999998</c:v>
                </c:pt>
                <c:pt idx="3">
                  <c:v>291.82</c:v>
                </c:pt>
                <c:pt idx="4">
                  <c:v>304.36</c:v>
                </c:pt>
              </c:numCache>
            </c:numRef>
          </c:val>
          <c:smooth val="0"/>
          <c:extLst>
            <c:ext xmlns:c16="http://schemas.microsoft.com/office/drawing/2014/chart" uri="{C3380CC4-5D6E-409C-BE32-E72D297353CC}">
              <c16:uniqueId val="{00000001-7ED0-435E-A497-2C2CF21A611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H59" sqref="BH5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秋田県　大館市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54">
        <f>データ!S6</f>
        <v>66807</v>
      </c>
      <c r="AM8" s="54"/>
      <c r="AN8" s="54"/>
      <c r="AO8" s="54"/>
      <c r="AP8" s="54"/>
      <c r="AQ8" s="54"/>
      <c r="AR8" s="54"/>
      <c r="AS8" s="54"/>
      <c r="AT8" s="53">
        <f>データ!T6</f>
        <v>913.22</v>
      </c>
      <c r="AU8" s="53"/>
      <c r="AV8" s="53"/>
      <c r="AW8" s="53"/>
      <c r="AX8" s="53"/>
      <c r="AY8" s="53"/>
      <c r="AZ8" s="53"/>
      <c r="BA8" s="53"/>
      <c r="BB8" s="53">
        <f>データ!U6</f>
        <v>73.16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1.1499999999999999</v>
      </c>
      <c r="Q10" s="53"/>
      <c r="R10" s="53"/>
      <c r="S10" s="53"/>
      <c r="T10" s="53"/>
      <c r="U10" s="53"/>
      <c r="V10" s="53"/>
      <c r="W10" s="53">
        <f>データ!Q6</f>
        <v>100</v>
      </c>
      <c r="X10" s="53"/>
      <c r="Y10" s="53"/>
      <c r="Z10" s="53"/>
      <c r="AA10" s="53"/>
      <c r="AB10" s="53"/>
      <c r="AC10" s="53"/>
      <c r="AD10" s="54">
        <f>データ!R6</f>
        <v>3190</v>
      </c>
      <c r="AE10" s="54"/>
      <c r="AF10" s="54"/>
      <c r="AG10" s="54"/>
      <c r="AH10" s="54"/>
      <c r="AI10" s="54"/>
      <c r="AJ10" s="54"/>
      <c r="AK10" s="2"/>
      <c r="AL10" s="54">
        <f>データ!V6</f>
        <v>760</v>
      </c>
      <c r="AM10" s="54"/>
      <c r="AN10" s="54"/>
      <c r="AO10" s="54"/>
      <c r="AP10" s="54"/>
      <c r="AQ10" s="54"/>
      <c r="AR10" s="54"/>
      <c r="AS10" s="54"/>
      <c r="AT10" s="53">
        <f>データ!W6</f>
        <v>0.83</v>
      </c>
      <c r="AU10" s="53"/>
      <c r="AV10" s="53"/>
      <c r="AW10" s="53"/>
      <c r="AX10" s="53"/>
      <c r="AY10" s="53"/>
      <c r="AZ10" s="53"/>
      <c r="BA10" s="53"/>
      <c r="BB10" s="53">
        <f>データ!X6</f>
        <v>915.66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120</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121</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【349.83】</v>
      </c>
      <c r="I86" s="12" t="str">
        <f>データ!CA6</f>
        <v>【53.65】</v>
      </c>
      <c r="J86" s="12" t="str">
        <f>データ!CL6</f>
        <v>【307.86】</v>
      </c>
      <c r="K86" s="12" t="str">
        <f>データ!CW6</f>
        <v>【54.61】</v>
      </c>
      <c r="L86" s="12" t="str">
        <f>データ!DH6</f>
        <v>【85.31】</v>
      </c>
      <c r="M86" s="12" t="s">
        <v>44</v>
      </c>
      <c r="N86" s="12" t="s">
        <v>45</v>
      </c>
      <c r="O86" s="12" t="str">
        <f>データ!EO6</f>
        <v>【-】</v>
      </c>
    </row>
  </sheetData>
  <sheetProtection algorithmName="SHA-512" hashValue="QSyFF4fgxMtMxNqh+L3mpbKule+mEjTAE89v9xrTAkoBkLiZ2LGJ5/74MYLaS34FeofwI9ivfHlWLiew+kk4lQ==" saltValue="0BvvMg0ldRuUKi26iZzF1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52043</v>
      </c>
      <c r="D6" s="19">
        <f t="shared" si="3"/>
        <v>47</v>
      </c>
      <c r="E6" s="19">
        <f t="shared" si="3"/>
        <v>18</v>
      </c>
      <c r="F6" s="19">
        <f t="shared" si="3"/>
        <v>0</v>
      </c>
      <c r="G6" s="19">
        <f t="shared" si="3"/>
        <v>0</v>
      </c>
      <c r="H6" s="19" t="str">
        <f t="shared" si="3"/>
        <v>秋田県　大館市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1.1499999999999999</v>
      </c>
      <c r="Q6" s="20">
        <f t="shared" si="3"/>
        <v>100</v>
      </c>
      <c r="R6" s="20">
        <f t="shared" si="3"/>
        <v>3190</v>
      </c>
      <c r="S6" s="20">
        <f t="shared" si="3"/>
        <v>66807</v>
      </c>
      <c r="T6" s="20">
        <f t="shared" si="3"/>
        <v>913.22</v>
      </c>
      <c r="U6" s="20">
        <f t="shared" si="3"/>
        <v>73.16</v>
      </c>
      <c r="V6" s="20">
        <f t="shared" si="3"/>
        <v>760</v>
      </c>
      <c r="W6" s="20">
        <f t="shared" si="3"/>
        <v>0.83</v>
      </c>
      <c r="X6" s="20">
        <f t="shared" si="3"/>
        <v>915.66</v>
      </c>
      <c r="Y6" s="21">
        <f>IF(Y7="",NA(),Y7)</f>
        <v>100.78</v>
      </c>
      <c r="Z6" s="21">
        <f t="shared" ref="Z6:AH6" si="4">IF(Z7="",NA(),Z7)</f>
        <v>101.52</v>
      </c>
      <c r="AA6" s="21">
        <f t="shared" si="4"/>
        <v>99.16</v>
      </c>
      <c r="AB6" s="21">
        <f t="shared" si="4"/>
        <v>98.68</v>
      </c>
      <c r="AC6" s="21">
        <f t="shared" si="4"/>
        <v>95.81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325.82</v>
      </c>
      <c r="BG6" s="21">
        <f t="shared" ref="BG6:BO6" si="7">IF(BG7="",NA(),BG7)</f>
        <v>320.86</v>
      </c>
      <c r="BH6" s="21">
        <f t="shared" si="7"/>
        <v>312.95999999999998</v>
      </c>
      <c r="BI6" s="21">
        <f t="shared" si="7"/>
        <v>309.62</v>
      </c>
      <c r="BJ6" s="21">
        <f t="shared" si="7"/>
        <v>313.44</v>
      </c>
      <c r="BK6" s="21">
        <f t="shared" si="7"/>
        <v>270.57</v>
      </c>
      <c r="BL6" s="21">
        <f t="shared" si="7"/>
        <v>294.27</v>
      </c>
      <c r="BM6" s="21">
        <f t="shared" si="7"/>
        <v>294.08999999999997</v>
      </c>
      <c r="BN6" s="21">
        <f t="shared" si="7"/>
        <v>294.08999999999997</v>
      </c>
      <c r="BO6" s="21">
        <f t="shared" si="7"/>
        <v>338.47</v>
      </c>
      <c r="BP6" s="20" t="str">
        <f>IF(BP7="","",IF(BP7="-","【-】","【"&amp;SUBSTITUTE(TEXT(BP7,"#,##0.00"),"-","△")&amp;"】"))</f>
        <v>【349.83】</v>
      </c>
      <c r="BQ6" s="21">
        <f>IF(BQ7="",NA(),BQ7)</f>
        <v>58.29</v>
      </c>
      <c r="BR6" s="21">
        <f t="shared" ref="BR6:BZ6" si="8">IF(BR7="",NA(),BR7)</f>
        <v>57.16</v>
      </c>
      <c r="BS6" s="21">
        <f t="shared" si="8"/>
        <v>54.68</v>
      </c>
      <c r="BT6" s="21">
        <f t="shared" si="8"/>
        <v>49.9</v>
      </c>
      <c r="BU6" s="21">
        <f t="shared" si="8"/>
        <v>46.13</v>
      </c>
      <c r="BV6" s="21">
        <f t="shared" si="8"/>
        <v>62.5</v>
      </c>
      <c r="BW6" s="21">
        <f t="shared" si="8"/>
        <v>60.59</v>
      </c>
      <c r="BX6" s="21">
        <f t="shared" si="8"/>
        <v>60</v>
      </c>
      <c r="BY6" s="21">
        <f t="shared" si="8"/>
        <v>59.01</v>
      </c>
      <c r="BZ6" s="21">
        <f t="shared" si="8"/>
        <v>56.06</v>
      </c>
      <c r="CA6" s="20" t="str">
        <f>IF(CA7="","",IF(CA7="-","【-】","【"&amp;SUBSTITUTE(TEXT(CA7,"#,##0.00"),"-","△")&amp;"】"))</f>
        <v>【53.65】</v>
      </c>
      <c r="CB6" s="21">
        <f>IF(CB7="",NA(),CB7)</f>
        <v>292.64</v>
      </c>
      <c r="CC6" s="21">
        <f t="shared" ref="CC6:CK6" si="9">IF(CC7="",NA(),CC7)</f>
        <v>299.22000000000003</v>
      </c>
      <c r="CD6" s="21">
        <f t="shared" si="9"/>
        <v>318.07</v>
      </c>
      <c r="CE6" s="21">
        <f t="shared" si="9"/>
        <v>346.51</v>
      </c>
      <c r="CF6" s="21">
        <f t="shared" si="9"/>
        <v>374.17</v>
      </c>
      <c r="CG6" s="21">
        <f t="shared" si="9"/>
        <v>269.33</v>
      </c>
      <c r="CH6" s="21">
        <f t="shared" si="9"/>
        <v>280.23</v>
      </c>
      <c r="CI6" s="21">
        <f t="shared" si="9"/>
        <v>282.70999999999998</v>
      </c>
      <c r="CJ6" s="21">
        <f t="shared" si="9"/>
        <v>291.82</v>
      </c>
      <c r="CK6" s="21">
        <f t="shared" si="9"/>
        <v>304.36</v>
      </c>
      <c r="CL6" s="20" t="str">
        <f>IF(CL7="","",IF(CL7="-","【-】","【"&amp;SUBSTITUTE(TEXT(CL7,"#,##0.00"),"-","△")&amp;"】"))</f>
        <v>【307.86】</v>
      </c>
      <c r="CM6" s="21">
        <f>IF(CM7="",NA(),CM7)</f>
        <v>37.950000000000003</v>
      </c>
      <c r="CN6" s="21">
        <f t="shared" ref="CN6:CV6" si="10">IF(CN7="",NA(),CN7)</f>
        <v>36.97</v>
      </c>
      <c r="CO6" s="21">
        <f t="shared" si="10"/>
        <v>35.26</v>
      </c>
      <c r="CP6" s="21">
        <f t="shared" si="10"/>
        <v>33.97</v>
      </c>
      <c r="CQ6" s="21">
        <f t="shared" si="10"/>
        <v>32.549999999999997</v>
      </c>
      <c r="CR6" s="21">
        <f t="shared" si="10"/>
        <v>59.64</v>
      </c>
      <c r="CS6" s="21">
        <f t="shared" si="10"/>
        <v>58.19</v>
      </c>
      <c r="CT6" s="21">
        <f t="shared" si="10"/>
        <v>56.52</v>
      </c>
      <c r="CU6" s="21">
        <f t="shared" si="10"/>
        <v>88.45</v>
      </c>
      <c r="CV6" s="21">
        <f t="shared" si="10"/>
        <v>54.08</v>
      </c>
      <c r="CW6" s="20" t="str">
        <f>IF(CW7="","",IF(CW7="-","【-】","【"&amp;SUBSTITUTE(TEXT(CW7,"#,##0.00"),"-","△")&amp;"】"))</f>
        <v>【54.61】</v>
      </c>
      <c r="CX6" s="21">
        <f>IF(CX7="",NA(),CX7)</f>
        <v>99.89</v>
      </c>
      <c r="CY6" s="21">
        <f t="shared" ref="CY6:DG6" si="11">IF(CY7="",NA(),CY7)</f>
        <v>100</v>
      </c>
      <c r="CZ6" s="21">
        <f t="shared" si="11"/>
        <v>100</v>
      </c>
      <c r="DA6" s="21">
        <f t="shared" si="11"/>
        <v>100</v>
      </c>
      <c r="DB6" s="21">
        <f t="shared" si="11"/>
        <v>100</v>
      </c>
      <c r="DC6" s="21">
        <f t="shared" si="11"/>
        <v>90.63</v>
      </c>
      <c r="DD6" s="21">
        <f t="shared" si="11"/>
        <v>87.8</v>
      </c>
      <c r="DE6" s="21">
        <f t="shared" si="11"/>
        <v>88.43</v>
      </c>
      <c r="DF6" s="21">
        <f t="shared" si="11"/>
        <v>90.34</v>
      </c>
      <c r="DG6" s="21">
        <f t="shared" si="11"/>
        <v>90.57</v>
      </c>
      <c r="DH6" s="20" t="str">
        <f>IF(DH7="","",IF(DH7="-","【-】","【"&amp;SUBSTITUTE(TEXT(DH7,"#,##0.00"),"-","△")&amp;"】"))</f>
        <v>【85.31】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52043</v>
      </c>
      <c r="D7" s="23">
        <v>47</v>
      </c>
      <c r="E7" s="23">
        <v>18</v>
      </c>
      <c r="F7" s="23">
        <v>0</v>
      </c>
      <c r="G7" s="23">
        <v>0</v>
      </c>
      <c r="H7" s="23" t="s">
        <v>99</v>
      </c>
      <c r="I7" s="23" t="s">
        <v>100</v>
      </c>
      <c r="J7" s="23" t="s">
        <v>101</v>
      </c>
      <c r="K7" s="23" t="s">
        <v>102</v>
      </c>
      <c r="L7" s="23" t="s">
        <v>103</v>
      </c>
      <c r="M7" s="23" t="s">
        <v>104</v>
      </c>
      <c r="N7" s="24" t="s">
        <v>105</v>
      </c>
      <c r="O7" s="24" t="s">
        <v>106</v>
      </c>
      <c r="P7" s="24">
        <v>1.1499999999999999</v>
      </c>
      <c r="Q7" s="24">
        <v>100</v>
      </c>
      <c r="R7" s="24">
        <v>3190</v>
      </c>
      <c r="S7" s="24">
        <v>66807</v>
      </c>
      <c r="T7" s="24">
        <v>913.22</v>
      </c>
      <c r="U7" s="24">
        <v>73.16</v>
      </c>
      <c r="V7" s="24">
        <v>760</v>
      </c>
      <c r="W7" s="24">
        <v>0.83</v>
      </c>
      <c r="X7" s="24">
        <v>915.66</v>
      </c>
      <c r="Y7" s="24">
        <v>100.78</v>
      </c>
      <c r="Z7" s="24">
        <v>101.52</v>
      </c>
      <c r="AA7" s="24">
        <v>99.16</v>
      </c>
      <c r="AB7" s="24">
        <v>98.68</v>
      </c>
      <c r="AC7" s="24">
        <v>95.81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325.82</v>
      </c>
      <c r="BG7" s="24">
        <v>320.86</v>
      </c>
      <c r="BH7" s="24">
        <v>312.95999999999998</v>
      </c>
      <c r="BI7" s="24">
        <v>309.62</v>
      </c>
      <c r="BJ7" s="24">
        <v>313.44</v>
      </c>
      <c r="BK7" s="24">
        <v>270.57</v>
      </c>
      <c r="BL7" s="24">
        <v>294.27</v>
      </c>
      <c r="BM7" s="24">
        <v>294.08999999999997</v>
      </c>
      <c r="BN7" s="24">
        <v>294.08999999999997</v>
      </c>
      <c r="BO7" s="24">
        <v>338.47</v>
      </c>
      <c r="BP7" s="24">
        <v>349.83</v>
      </c>
      <c r="BQ7" s="24">
        <v>58.29</v>
      </c>
      <c r="BR7" s="24">
        <v>57.16</v>
      </c>
      <c r="BS7" s="24">
        <v>54.68</v>
      </c>
      <c r="BT7" s="24">
        <v>49.9</v>
      </c>
      <c r="BU7" s="24">
        <v>46.13</v>
      </c>
      <c r="BV7" s="24">
        <v>62.5</v>
      </c>
      <c r="BW7" s="24">
        <v>60.59</v>
      </c>
      <c r="BX7" s="24">
        <v>60</v>
      </c>
      <c r="BY7" s="24">
        <v>59.01</v>
      </c>
      <c r="BZ7" s="24">
        <v>56.06</v>
      </c>
      <c r="CA7" s="24">
        <v>53.65</v>
      </c>
      <c r="CB7" s="24">
        <v>292.64</v>
      </c>
      <c r="CC7" s="24">
        <v>299.22000000000003</v>
      </c>
      <c r="CD7" s="24">
        <v>318.07</v>
      </c>
      <c r="CE7" s="24">
        <v>346.51</v>
      </c>
      <c r="CF7" s="24">
        <v>374.17</v>
      </c>
      <c r="CG7" s="24">
        <v>269.33</v>
      </c>
      <c r="CH7" s="24">
        <v>280.23</v>
      </c>
      <c r="CI7" s="24">
        <v>282.70999999999998</v>
      </c>
      <c r="CJ7" s="24">
        <v>291.82</v>
      </c>
      <c r="CK7" s="24">
        <v>304.36</v>
      </c>
      <c r="CL7" s="24">
        <v>307.86</v>
      </c>
      <c r="CM7" s="24">
        <v>37.950000000000003</v>
      </c>
      <c r="CN7" s="24">
        <v>36.97</v>
      </c>
      <c r="CO7" s="24">
        <v>35.26</v>
      </c>
      <c r="CP7" s="24">
        <v>33.97</v>
      </c>
      <c r="CQ7" s="24">
        <v>32.549999999999997</v>
      </c>
      <c r="CR7" s="24">
        <v>59.64</v>
      </c>
      <c r="CS7" s="24">
        <v>58.19</v>
      </c>
      <c r="CT7" s="24">
        <v>56.52</v>
      </c>
      <c r="CU7" s="24">
        <v>88.45</v>
      </c>
      <c r="CV7" s="24">
        <v>54.08</v>
      </c>
      <c r="CW7" s="24">
        <v>54.61</v>
      </c>
      <c r="CX7" s="24">
        <v>99.89</v>
      </c>
      <c r="CY7" s="24">
        <v>100</v>
      </c>
      <c r="CZ7" s="24">
        <v>100</v>
      </c>
      <c r="DA7" s="24">
        <v>100</v>
      </c>
      <c r="DB7" s="24">
        <v>100</v>
      </c>
      <c r="DC7" s="24">
        <v>90.63</v>
      </c>
      <c r="DD7" s="24">
        <v>87.8</v>
      </c>
      <c r="DE7" s="24">
        <v>88.43</v>
      </c>
      <c r="DF7" s="24">
        <v>90.34</v>
      </c>
      <c r="DG7" s="24">
        <v>90.57</v>
      </c>
      <c r="DH7" s="24">
        <v>85.31</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CL8213</cp:lastModifiedBy>
  <dcterms:created xsi:type="dcterms:W3CDTF">2025-01-24T07:39:56Z</dcterms:created>
  <dcterms:modified xsi:type="dcterms:W3CDTF">2025-01-28T04:13:32Z</dcterms:modified>
  <cp:category/>
</cp:coreProperties>
</file>